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<sst xmlns="http://schemas.openxmlformats.org/spreadsheetml/2006/main" count="58" uniqueCount="36">
  <si>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</si>
  <si>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</si>
  <si>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</si>
  <si>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</si>
  <si>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</si>
  <si>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</si>
  <si>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</si>
  <si>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</si>
  <si>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</si>
  <si>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</si>
  <si>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</si>
  <si>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</si>
  <si>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</si>
  <si>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</si>
  <si>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</si>
  <si>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</si>
  <si>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</si>
  <si>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</si>
  <si>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</si>
  <si>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</si>
  <si>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</si>
  <si>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</si>
  <si>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</si>
  <si>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SK Podklášteří</t>
  </si>
  <si>
    <t>Poka-Yoke</t>
  </si>
  <si>
    <t>SZABÓ</t>
  </si>
  <si>
    <t>Štefan</t>
  </si>
  <si>
    <t>PETR</t>
  </si>
  <si>
    <t>Zdeněk</t>
  </si>
  <si>
    <t>VLADEKA</t>
  </si>
  <si>
    <t>Lubomír</t>
  </si>
  <si>
    <t>KOLÁŘ</t>
  </si>
  <si>
    <t>Dušan</t>
  </si>
  <si>
    <t>Michal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</si>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</sst>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23" sqref="R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40214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72</v>
      </c>
      <c r="E8" s="12">
        <v>32</v>
      </c>
      <c r="F8" s="12">
        <v>4</v>
      </c>
      <c r="G8" s="13">
        <f>IF(AND(ISBLANK(D8),ISBLANK(E8)),"",D8+E8)</f>
        <v>104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90</v>
      </c>
      <c r="O8" s="12">
        <v>33</v>
      </c>
      <c r="P8" s="12">
        <v>2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78</v>
      </c>
      <c r="E9" s="18">
        <v>14</v>
      </c>
      <c r="F9" s="18">
        <v>9</v>
      </c>
      <c r="G9" s="19">
        <f>IF(AND(ISBLANK(D9),ISBLANK(E9)),"",D9+E9)</f>
        <v>92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88</v>
      </c>
      <c r="O9" s="18">
        <v>54</v>
      </c>
      <c r="P9" s="18">
        <v>1</v>
      </c>
      <c r="Q9" s="19">
        <f>IF(AND(ISBLANK(N9),ISBLANK(O9)),"",N9+O9)</f>
        <v>142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150</v>
      </c>
      <c r="E10" s="23">
        <f>IF(ISNUMBER($G10),SUM(E8:E9),"")</f>
        <v>46</v>
      </c>
      <c r="F10" s="23">
        <f>IF(ISNUMBER($G10),SUM(F8:F9),"")</f>
        <v>13</v>
      </c>
      <c r="G10" s="24">
        <f>IF(SUM($G8:$G9)+SUM($Q8:$Q9)&gt;0,SUM(G8:G9),"")</f>
        <v>196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178</v>
      </c>
      <c r="O10" s="23">
        <f>IF(ISNUMBER($G10),SUM(O8:O9),"")</f>
        <v>87</v>
      </c>
      <c r="P10" s="23">
        <f>IF(ISNUMBER($G10),SUM(P8:P9),"")</f>
        <v>3</v>
      </c>
      <c r="Q10" s="24">
        <f>IF(SUM($G8:$G9)+SUM($Q8:$Q9)&gt;0,SUM(Q8:Q9),"")</f>
        <v>265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89</v>
      </c>
      <c r="E11" s="12">
        <v>17</v>
      </c>
      <c r="F11" s="12">
        <v>7</v>
      </c>
      <c r="G11" s="13">
        <f>IF(AND(ISBLANK(D11),ISBLANK(E11)),"",D11+E11)</f>
        <v>106</v>
      </c>
      <c r="H11" s="14">
        <f>IF(OR(ISNUMBER($G11),ISNUMBER($Q11)),(SIGN(N($G11)-N($Q11))+1)/2,"")</f>
        <v>1</v>
      </c>
      <c r="I11" s="15"/>
      <c r="K11" s="64" t="s">
        <v>31</v>
      </c>
      <c r="L11" s="65"/>
      <c r="M11" s="10">
        <v>1</v>
      </c>
      <c r="N11" s="11">
        <v>75</v>
      </c>
      <c r="O11" s="12">
        <v>27</v>
      </c>
      <c r="P11" s="12">
        <v>6</v>
      </c>
      <c r="Q11" s="13">
        <f>IF(AND(ISBLANK(N11),ISBLANK(O11)),"",N11+O11)</f>
        <v>102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86</v>
      </c>
      <c r="E12" s="18">
        <v>42</v>
      </c>
      <c r="F12" s="18">
        <v>1</v>
      </c>
      <c r="G12" s="19">
        <f>IF(AND(ISBLANK(D12),ISBLANK(E12)),"",D12+E12)</f>
        <v>128</v>
      </c>
      <c r="H12" s="20">
        <f>IF(OR(ISNUMBER($G12),ISNUMBER($Q12)),(SIGN(N($G12)-N($Q12))+1)/2,"")</f>
        <v>0</v>
      </c>
      <c r="I12" s="62">
        <f>IF(ISNUMBER(H13),(SIGN(1000*($H13-$R13)+$G13-$Q13)+1)/2,"")</f>
        <v>0.5</v>
      </c>
      <c r="K12" s="66" t="s">
        <v>33</v>
      </c>
      <c r="L12" s="67"/>
      <c r="M12" s="16">
        <v>2</v>
      </c>
      <c r="N12" s="17">
        <v>88</v>
      </c>
      <c r="O12" s="18">
        <v>44</v>
      </c>
      <c r="P12" s="18">
        <v>1</v>
      </c>
      <c r="Q12" s="19">
        <f>IF(AND(ISBLANK(N12),ISBLANK(O12)),"",N12+O12)</f>
        <v>132</v>
      </c>
      <c r="R12" s="20">
        <f>IF(ISNUMBER($H12),1-$H12,"")</f>
        <v>1</v>
      </c>
      <c r="S12" s="62">
        <f>IF(ISNUMBER($I12),1-$I12,"")</f>
        <v>0.5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175</v>
      </c>
      <c r="E13" s="23">
        <f>IF(ISNUMBER($G13),SUM(E11:E12),"")</f>
        <v>59</v>
      </c>
      <c r="F13" s="23">
        <f>IF(ISNUMBER($G13),SUM(F11:F12),"")</f>
        <v>8</v>
      </c>
      <c r="G13" s="24">
        <f>IF(SUM($G11:$G12)+SUM($Q11:$Q12)&gt;0,SUM(G11:G12),"")</f>
        <v>234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163</v>
      </c>
      <c r="O13" s="23">
        <f>IF(ISNUMBER($G13),SUM(O11:O12),"")</f>
        <v>71</v>
      </c>
      <c r="P13" s="23">
        <f>IF(ISNUMBER($G13),SUM(P11:P12),"")</f>
        <v>7</v>
      </c>
      <c r="Q13" s="24">
        <f>IF(SUM($G11:$G12)+SUM($Q11:$Q12)&gt;0,SUM(Q11:Q12),"")</f>
        <v>234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77</v>
      </c>
      <c r="E14" s="12">
        <v>35</v>
      </c>
      <c r="F14" s="12">
        <v>2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101</v>
      </c>
      <c r="O14" s="12">
        <v>35</v>
      </c>
      <c r="P14" s="12">
        <v>3</v>
      </c>
      <c r="Q14" s="13">
        <f>IF(AND(ISBLANK(N14),ISBLANK(O14)),"",N14+O14)</f>
        <v>136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85</v>
      </c>
      <c r="E15" s="18">
        <v>36</v>
      </c>
      <c r="F15" s="18">
        <v>1</v>
      </c>
      <c r="G15" s="19">
        <f>IF(AND(ISBLANK(D15),ISBLANK(E15)),"",D15+E15)</f>
        <v>121</v>
      </c>
      <c r="H15" s="20">
        <f>IF(OR(ISNUMBER($G15),ISNUMBER($Q15)),(SIGN(N($G15)-N($Q15))+1)/2,"")</f>
        <v>0.5</v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>
        <v>79</v>
      </c>
      <c r="O15" s="18">
        <v>42</v>
      </c>
      <c r="P15" s="18">
        <v>2</v>
      </c>
      <c r="Q15" s="19">
        <f>IF(AND(ISBLANK(N15),ISBLANK(O15)),"",N15+O15)</f>
        <v>121</v>
      </c>
      <c r="R15" s="20">
        <f>IF(ISNUMBER($H15),1-$H15,"")</f>
        <v>0.5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162</v>
      </c>
      <c r="E16" s="23">
        <f>IF(ISNUMBER($G16),SUM(E14:E15),"")</f>
        <v>71</v>
      </c>
      <c r="F16" s="23">
        <f>IF(ISNUMBER($G16),SUM(F14:F15),"")</f>
        <v>3</v>
      </c>
      <c r="G16" s="24">
        <f>IF(SUM($G14:$G15)+SUM($Q14:$Q15)&gt;0,SUM(G14:G15),"")</f>
        <v>233</v>
      </c>
      <c r="H16" s="22">
        <f>IF(ISNUMBER($G16),SUM(H14:H15),"")</f>
        <v>0.5</v>
      </c>
      <c r="I16" s="63"/>
      <c r="K16" s="40"/>
      <c r="L16" s="41"/>
      <c r="M16" s="21" t="s">
        <v>12</v>
      </c>
      <c r="N16" s="22">
        <f>IF(ISNUMBER($G16),SUM(N14:N15),"")</f>
        <v>180</v>
      </c>
      <c r="O16" s="23">
        <f>IF(ISNUMBER($G16),SUM(O14:O15),"")</f>
        <v>77</v>
      </c>
      <c r="P16" s="23">
        <f>IF(ISNUMBER($G16),SUM(P14:P15),"")</f>
        <v>5</v>
      </c>
      <c r="Q16" s="24">
        <f>IF(SUM($G14:$G15)+SUM($Q14:$Q15)&gt;0,SUM(Q14:Q15),"")</f>
        <v>257</v>
      </c>
      <c r="R16" s="22">
        <f>IF(ISNUMBER($G16),SUM(R14:R15),"")</f>
        <v>1.5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487</v>
      </c>
      <c r="E18" s="29">
        <f>IF(ISNUMBER($G18),SUM(E10,E13,E16),"")</f>
        <v>176</v>
      </c>
      <c r="F18" s="29">
        <f>IF(ISNUMBER($G18),SUM(F10,F13,F16),"")</f>
        <v>24</v>
      </c>
      <c r="G18" s="30">
        <f>IF(SUM($G$8:$G$16)+SUM($Q$8:$Q$16)&gt;0,SUM(G10,G13,G16),"")</f>
        <v>663</v>
      </c>
      <c r="H18" s="31">
        <f>IF(SUM($G$8:$G$16)+SUM($Q$8:$Q$16)&gt;0,SUM(H10,H13,H16),"")</f>
        <v>1.5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521</v>
      </c>
      <c r="O18" s="29">
        <f>IF(ISNUMBER($G18),SUM(O10,O13,O16),"")</f>
        <v>235</v>
      </c>
      <c r="P18" s="29">
        <f>IF(ISNUMBER($G18),SUM(P10,P13,P16),"")</f>
        <v>15</v>
      </c>
      <c r="Q18" s="30">
        <f>IF(SUM($G$8:$G$16)+SUM($Q$8:$Q$16)&gt;0,SUM(Q10,Q13,Q16),"")</f>
        <v>756</v>
      </c>
      <c r="R18" s="31">
        <f>IF(SUM($G$8:$G$16)+SUM($Q$8:$Q$16)&gt;0,SUM(R10,R13,R16),"")</f>
        <v>4.5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0.5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3.5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2017-08-10T19:42:42Z</dcterms:modified>
  <cp:category/>
  <cp:version/>
  <cp:contentType/>
  <cp:contentStatus/>
</cp:coreProperties>
</file>